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895" windowHeight="7635" activeTab="0"/>
  </bookViews>
  <sheets>
    <sheet name="연속형" sheetId="1" r:id="rId1"/>
    <sheet name="독립형" sheetId="2" r:id="rId2"/>
  </sheets>
  <definedNames/>
  <calcPr fullCalcOnLoad="1"/>
</workbook>
</file>

<file path=xl/sharedStrings.xml><?xml version="1.0" encoding="utf-8"?>
<sst xmlns="http://schemas.openxmlformats.org/spreadsheetml/2006/main" count="95" uniqueCount="41">
  <si>
    <t>㈜ 하이큐</t>
  </si>
  <si>
    <t>공 종</t>
  </si>
  <si>
    <t>규 격</t>
  </si>
  <si>
    <t>단위</t>
  </si>
  <si>
    <t>수량</t>
  </si>
  <si>
    <t>공사비단가(원)</t>
  </si>
  <si>
    <t>비 고</t>
  </si>
  <si>
    <t>재료비</t>
  </si>
  <si>
    <t>노무비</t>
  </si>
  <si>
    <t>경비</t>
  </si>
  <si>
    <t>합 계</t>
  </si>
  <si>
    <t>단가</t>
  </si>
  <si>
    <t>금액</t>
  </si>
  <si>
    <t>1. 자재대</t>
  </si>
  <si>
    <t>소계</t>
  </si>
  <si>
    <t>2. 공사비</t>
  </si>
  <si>
    <t>특별인부</t>
  </si>
  <si>
    <t>인</t>
  </si>
  <si>
    <t>보통인부</t>
  </si>
  <si>
    <t>3. 기계장비</t>
  </si>
  <si>
    <t>발전기</t>
  </si>
  <si>
    <t>50Kw</t>
  </si>
  <si>
    <t>HR</t>
  </si>
  <si>
    <t>공구손료</t>
  </si>
  <si>
    <t>노무비의</t>
  </si>
  <si>
    <t>%</t>
  </si>
  <si>
    <t>순공사비 계</t>
  </si>
  <si>
    <t>차선분리대</t>
  </si>
  <si>
    <t>경간</t>
  </si>
  <si>
    <t>2000x200x950</t>
  </si>
  <si>
    <t>차선분리대 독립형 일위대가표</t>
  </si>
  <si>
    <t>잡자재비</t>
  </si>
  <si>
    <t>자재비의</t>
  </si>
  <si>
    <t>%</t>
  </si>
  <si>
    <t>2200x200x950</t>
  </si>
  <si>
    <t xml:space="preserve">  </t>
  </si>
  <si>
    <t>물가정보 2024 3월 P.234</t>
  </si>
  <si>
    <t xml:space="preserve"> 2024 대한건설협회 보고서 P.9</t>
  </si>
  <si>
    <t xml:space="preserve"> 2024 종합적산정보 P.6</t>
  </si>
  <si>
    <t xml:space="preserve"> 2024 종합적산정보 P.724</t>
  </si>
  <si>
    <t>차선분리대 연속형 일위대가표</t>
  </si>
</sst>
</file>

<file path=xl/styles.xml><?xml version="1.0" encoding="utf-8"?>
<styleSheet xmlns="http://schemas.openxmlformats.org/spreadsheetml/2006/main">
  <numFmts count="2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\$#.00"/>
    <numFmt numFmtId="179" formatCode="%#.00"/>
    <numFmt numFmtId="180" formatCode="#.00"/>
    <numFmt numFmtId="181" formatCode="#,##0."/>
    <numFmt numFmtId="182" formatCode="\$#."/>
    <numFmt numFmtId="183" formatCode="#,##0;[Red]&quot;-&quot;#,##0"/>
    <numFmt numFmtId="184" formatCode="#,##0.00;[Red]&quot;-&quot;#,##0.00"/>
    <numFmt numFmtId="185" formatCode="0.00_ "/>
    <numFmt numFmtId="186" formatCode="_(* #,##0_);_(* \(#,##0\);_(* &quot;-&quot;_);_(@_)"/>
    <numFmt numFmtId="187" formatCode="#,##0.00_);\(#,##0.00\)"/>
    <numFmt numFmtId="188" formatCode="#,##0_);[Red]\(#,##0\)"/>
  </numFmts>
  <fonts count="50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1"/>
      <name val="돋움"/>
      <family val="3"/>
    </font>
    <font>
      <sz val="1"/>
      <color indexed="8"/>
      <name val="Courier"/>
      <family val="3"/>
    </font>
    <font>
      <b/>
      <sz val="18"/>
      <name val="돋움"/>
      <family val="3"/>
    </font>
    <font>
      <sz val="12"/>
      <name val="굴림체"/>
      <family val="3"/>
    </font>
    <font>
      <sz val="12"/>
      <name val="바탕체"/>
      <family val="1"/>
    </font>
    <font>
      <b/>
      <sz val="12"/>
      <name val="Arial"/>
      <family val="2"/>
    </font>
    <font>
      <b/>
      <sz val="9"/>
      <name val="돋움"/>
      <family val="3"/>
    </font>
    <font>
      <sz val="9"/>
      <name val="돋움"/>
      <family val="3"/>
    </font>
    <font>
      <sz val="9"/>
      <name val="새굴림"/>
      <family val="1"/>
    </font>
    <font>
      <sz val="8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u val="single"/>
      <sz val="9"/>
      <color indexed="12"/>
      <name val="돋움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맑은 고딕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맑은 고딕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double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8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3" applyNumberFormat="0" applyAlignment="0" applyProtection="0"/>
    <xf numFmtId="180" fontId="4" fillId="0" borderId="0">
      <alignment/>
      <protection locked="0"/>
    </xf>
    <xf numFmtId="0" fontId="4" fillId="0" borderId="0">
      <alignment/>
      <protection locked="0"/>
    </xf>
    <xf numFmtId="0" fontId="4" fillId="0" borderId="0">
      <alignment/>
      <protection locked="0"/>
    </xf>
    <xf numFmtId="0" fontId="35" fillId="27" borderId="0" applyNumberFormat="0" applyBorder="0" applyAlignment="0" applyProtection="0"/>
    <xf numFmtId="0" fontId="4" fillId="0" borderId="0">
      <alignment/>
      <protection locked="0"/>
    </xf>
    <xf numFmtId="0" fontId="4" fillId="0" borderId="0">
      <alignment/>
      <protection locked="0"/>
    </xf>
    <xf numFmtId="0" fontId="0" fillId="28" borderId="4" applyNumberFormat="0" applyFont="0" applyAlignment="0" applyProtection="0"/>
    <xf numFmtId="9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0" fontId="39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31" borderId="3" applyNumberFormat="0" applyAlignment="0" applyProtection="0"/>
    <xf numFmtId="4" fontId="4" fillId="0" borderId="0">
      <alignment/>
      <protection locked="0"/>
    </xf>
    <xf numFmtId="181" fontId="4" fillId="0" borderId="0">
      <alignment/>
      <protection locked="0"/>
    </xf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0" borderId="10" applyNumberFormat="0" applyFill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  <xf numFmtId="0" fontId="48" fillId="26" borderId="11" applyNumberFormat="0" applyAlignment="0" applyProtection="0"/>
    <xf numFmtId="183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9" fontId="4" fillId="0" borderId="0">
      <alignment/>
      <protection locked="0"/>
    </xf>
    <xf numFmtId="0" fontId="3" fillId="0" borderId="0">
      <alignment vertical="center"/>
      <protection/>
    </xf>
    <xf numFmtId="0" fontId="3" fillId="0" borderId="0">
      <alignment/>
      <protection/>
    </xf>
    <xf numFmtId="0" fontId="49" fillId="0" borderId="0" applyNumberFormat="0" applyFill="0" applyBorder="0" applyAlignment="0" applyProtection="0"/>
    <xf numFmtId="0" fontId="4" fillId="0" borderId="12">
      <alignment/>
      <protection locked="0"/>
    </xf>
    <xf numFmtId="178" fontId="4" fillId="0" borderId="0">
      <alignment/>
      <protection locked="0"/>
    </xf>
    <xf numFmtId="182" fontId="4" fillId="0" borderId="0">
      <alignment/>
      <protection locked="0"/>
    </xf>
  </cellStyleXfs>
  <cellXfs count="57">
    <xf numFmtId="0" fontId="0" fillId="0" borderId="0" xfId="0" applyFont="1" applyAlignment="1">
      <alignment vertical="center"/>
    </xf>
    <xf numFmtId="0" fontId="3" fillId="0" borderId="0" xfId="77">
      <alignment vertical="center"/>
      <protection/>
    </xf>
    <xf numFmtId="0" fontId="10" fillId="0" borderId="13" xfId="77" applyFont="1" applyFill="1" applyBorder="1" applyAlignment="1">
      <alignment horizontal="center" vertical="center"/>
      <protection/>
    </xf>
    <xf numFmtId="41" fontId="10" fillId="0" borderId="13" xfId="56" applyFont="1" applyFill="1" applyBorder="1" applyAlignment="1">
      <alignment vertical="center"/>
    </xf>
    <xf numFmtId="0" fontId="10" fillId="0" borderId="14" xfId="77" applyFont="1" applyFill="1" applyBorder="1" applyAlignment="1">
      <alignment horizontal="center" vertical="center"/>
      <protection/>
    </xf>
    <xf numFmtId="41" fontId="10" fillId="0" borderId="14" xfId="56" applyFont="1" applyFill="1" applyBorder="1" applyAlignment="1">
      <alignment vertical="center"/>
    </xf>
    <xf numFmtId="41" fontId="10" fillId="0" borderId="14" xfId="56" applyFont="1" applyFill="1" applyBorder="1" applyAlignment="1">
      <alignment horizontal="right" vertical="center"/>
    </xf>
    <xf numFmtId="0" fontId="9" fillId="0" borderId="15" xfId="77" applyFont="1" applyFill="1" applyBorder="1" applyAlignment="1">
      <alignment horizontal="center" vertical="center"/>
      <protection/>
    </xf>
    <xf numFmtId="41" fontId="9" fillId="0" borderId="15" xfId="56" applyFont="1" applyFill="1" applyBorder="1" applyAlignment="1">
      <alignment vertical="center"/>
    </xf>
    <xf numFmtId="0" fontId="10" fillId="33" borderId="16" xfId="77" applyFont="1" applyFill="1" applyBorder="1" applyAlignment="1">
      <alignment horizontal="center" vertical="center"/>
      <protection/>
    </xf>
    <xf numFmtId="0" fontId="9" fillId="33" borderId="17" xfId="77" applyFont="1" applyFill="1" applyBorder="1" applyAlignment="1">
      <alignment horizontal="center" vertical="center"/>
      <protection/>
    </xf>
    <xf numFmtId="0" fontId="3" fillId="0" borderId="0" xfId="77" applyFill="1" applyAlignment="1">
      <alignment horizontal="right" vertical="center"/>
      <protection/>
    </xf>
    <xf numFmtId="0" fontId="10" fillId="0" borderId="18" xfId="77" applyFont="1" applyFill="1" applyBorder="1" applyAlignment="1">
      <alignment horizontal="center" vertical="center"/>
      <protection/>
    </xf>
    <xf numFmtId="0" fontId="10" fillId="0" borderId="18" xfId="77" applyFont="1" applyFill="1" applyBorder="1">
      <alignment vertical="center"/>
      <protection/>
    </xf>
    <xf numFmtId="0" fontId="10" fillId="33" borderId="19" xfId="77" applyFont="1" applyFill="1" applyBorder="1" applyAlignment="1">
      <alignment horizontal="center" vertical="center"/>
      <protection/>
    </xf>
    <xf numFmtId="0" fontId="10" fillId="33" borderId="20" xfId="77" applyFont="1" applyFill="1" applyBorder="1" applyAlignment="1">
      <alignment horizontal="center" vertical="center"/>
      <protection/>
    </xf>
    <xf numFmtId="0" fontId="9" fillId="34" borderId="15" xfId="77" applyFont="1" applyFill="1" applyBorder="1" applyAlignment="1">
      <alignment horizontal="center" vertical="center"/>
      <protection/>
    </xf>
    <xf numFmtId="0" fontId="9" fillId="34" borderId="21" xfId="77" applyFont="1" applyFill="1" applyBorder="1" applyAlignment="1">
      <alignment horizontal="center" vertical="center"/>
      <protection/>
    </xf>
    <xf numFmtId="0" fontId="9" fillId="34" borderId="22" xfId="77" applyFont="1" applyFill="1" applyBorder="1" applyAlignment="1">
      <alignment horizontal="center" vertical="center"/>
      <protection/>
    </xf>
    <xf numFmtId="0" fontId="9" fillId="34" borderId="22" xfId="77" applyFont="1" applyFill="1" applyBorder="1">
      <alignment vertical="center"/>
      <protection/>
    </xf>
    <xf numFmtId="41" fontId="9" fillId="34" borderId="22" xfId="56" applyFont="1" applyFill="1" applyBorder="1" applyAlignment="1">
      <alignment vertical="center"/>
    </xf>
    <xf numFmtId="0" fontId="10" fillId="0" borderId="23" xfId="77" applyFont="1" applyFill="1" applyBorder="1" applyAlignment="1">
      <alignment horizontal="left" vertical="center"/>
      <protection/>
    </xf>
    <xf numFmtId="0" fontId="9" fillId="34" borderId="24" xfId="77" applyFont="1" applyFill="1" applyBorder="1" applyAlignment="1">
      <alignment horizontal="left" vertical="center"/>
      <protection/>
    </xf>
    <xf numFmtId="0" fontId="10" fillId="0" borderId="25" xfId="77" applyFont="1" applyFill="1" applyBorder="1" applyAlignment="1">
      <alignment horizontal="left" vertical="center"/>
      <protection/>
    </xf>
    <xf numFmtId="186" fontId="10" fillId="0" borderId="14" xfId="57" applyNumberFormat="1" applyFont="1" applyFill="1" applyBorder="1" applyAlignment="1">
      <alignment horizontal="left" vertical="center"/>
    </xf>
    <xf numFmtId="186" fontId="10" fillId="0" borderId="14" xfId="57" applyNumberFormat="1" applyFont="1" applyFill="1" applyBorder="1" applyAlignment="1">
      <alignment horizontal="center" vertical="center"/>
    </xf>
    <xf numFmtId="187" fontId="10" fillId="0" borderId="14" xfId="57" applyNumberFormat="1" applyFont="1" applyFill="1" applyBorder="1" applyAlignment="1">
      <alignment horizontal="center" vertical="center"/>
    </xf>
    <xf numFmtId="41" fontId="10" fillId="0" borderId="18" xfId="56" applyFont="1" applyFill="1" applyBorder="1" applyAlignment="1">
      <alignment vertical="center"/>
    </xf>
    <xf numFmtId="0" fontId="9" fillId="33" borderId="26" xfId="77" applyFont="1" applyFill="1" applyBorder="1" applyAlignment="1">
      <alignment horizontal="center" vertical="center"/>
      <protection/>
    </xf>
    <xf numFmtId="0" fontId="9" fillId="0" borderId="27" xfId="77" applyFont="1" applyFill="1" applyBorder="1" applyAlignment="1">
      <alignment horizontal="center" vertical="center"/>
      <protection/>
    </xf>
    <xf numFmtId="41" fontId="9" fillId="0" borderId="27" xfId="56" applyFont="1" applyFill="1" applyBorder="1" applyAlignment="1">
      <alignment vertical="center"/>
    </xf>
    <xf numFmtId="41" fontId="10" fillId="0" borderId="14" xfId="56" applyFont="1" applyFill="1" applyBorder="1" applyAlignment="1">
      <alignment horizontal="center" vertical="center"/>
    </xf>
    <xf numFmtId="177" fontId="11" fillId="0" borderId="14" xfId="77" applyNumberFormat="1" applyFont="1" applyFill="1" applyBorder="1">
      <alignment vertical="center"/>
      <protection/>
    </xf>
    <xf numFmtId="0" fontId="10" fillId="0" borderId="28" xfId="77" applyFont="1" applyFill="1" applyBorder="1" applyAlignment="1">
      <alignment horizontal="left" vertical="center" shrinkToFit="1"/>
      <protection/>
    </xf>
    <xf numFmtId="0" fontId="10" fillId="33" borderId="16" xfId="78" applyFont="1" applyFill="1" applyBorder="1" applyAlignment="1">
      <alignment horizontal="center" vertical="center"/>
      <protection/>
    </xf>
    <xf numFmtId="0" fontId="10" fillId="0" borderId="14" xfId="78" applyFont="1" applyFill="1" applyBorder="1" applyAlignment="1">
      <alignment horizontal="center" vertical="center"/>
      <protection/>
    </xf>
    <xf numFmtId="176" fontId="10" fillId="0" borderId="14" xfId="78" applyNumberFormat="1" applyFont="1" applyFill="1" applyBorder="1" applyAlignment="1">
      <alignment horizontal="right" vertical="center"/>
      <protection/>
    </xf>
    <xf numFmtId="0" fontId="9" fillId="0" borderId="29" xfId="0" applyNumberFormat="1" applyFont="1" applyBorder="1" applyAlignment="1">
      <alignment horizontal="left" vertical="center"/>
    </xf>
    <xf numFmtId="188" fontId="10" fillId="0" borderId="14" xfId="56" applyNumberFormat="1" applyFont="1" applyFill="1" applyBorder="1" applyAlignment="1">
      <alignment horizontal="right" vertical="center"/>
    </xf>
    <xf numFmtId="0" fontId="10" fillId="0" borderId="30" xfId="78" applyFont="1" applyBorder="1" applyAlignment="1">
      <alignment horizontal="left" vertical="center"/>
      <protection/>
    </xf>
    <xf numFmtId="0" fontId="9" fillId="0" borderId="29" xfId="78" applyFont="1" applyBorder="1" applyAlignment="1">
      <alignment horizontal="left" vertical="center"/>
      <protection/>
    </xf>
    <xf numFmtId="0" fontId="10" fillId="0" borderId="23" xfId="78" applyFont="1" applyBorder="1" applyAlignment="1">
      <alignment horizontal="left" vertical="center"/>
      <protection/>
    </xf>
    <xf numFmtId="0" fontId="10" fillId="0" borderId="29" xfId="0" applyFont="1" applyBorder="1" applyAlignment="1">
      <alignment horizontal="left" vertical="center" shrinkToFit="1"/>
    </xf>
    <xf numFmtId="0" fontId="10" fillId="0" borderId="23" xfId="58" applyNumberFormat="1" applyFont="1" applyFill="1" applyBorder="1" applyAlignment="1">
      <alignment horizontal="left" vertical="center" shrinkToFit="1"/>
    </xf>
    <xf numFmtId="0" fontId="5" fillId="0" borderId="0" xfId="77" applyFont="1" applyFill="1" applyAlignment="1">
      <alignment horizontal="center" vertical="center"/>
      <protection/>
    </xf>
    <xf numFmtId="0" fontId="9" fillId="34" borderId="31" xfId="77" applyFont="1" applyFill="1" applyBorder="1" applyAlignment="1">
      <alignment horizontal="center" vertical="center"/>
      <protection/>
    </xf>
    <xf numFmtId="0" fontId="9" fillId="34" borderId="16" xfId="77" applyFont="1" applyFill="1" applyBorder="1" applyAlignment="1">
      <alignment horizontal="center" vertical="center"/>
      <protection/>
    </xf>
    <xf numFmtId="0" fontId="9" fillId="34" borderId="17" xfId="77" applyFont="1" applyFill="1" applyBorder="1" applyAlignment="1">
      <alignment horizontal="center" vertical="center"/>
      <protection/>
    </xf>
    <xf numFmtId="0" fontId="9" fillId="34" borderId="32" xfId="77" applyFont="1" applyFill="1" applyBorder="1" applyAlignment="1">
      <alignment horizontal="center" vertical="center"/>
      <protection/>
    </xf>
    <xf numFmtId="0" fontId="9" fillId="34" borderId="14" xfId="77" applyFont="1" applyFill="1" applyBorder="1" applyAlignment="1">
      <alignment horizontal="center" vertical="center"/>
      <protection/>
    </xf>
    <xf numFmtId="0" fontId="9" fillId="34" borderId="15" xfId="77" applyFont="1" applyFill="1" applyBorder="1" applyAlignment="1">
      <alignment horizontal="center" vertical="center"/>
      <protection/>
    </xf>
    <xf numFmtId="0" fontId="9" fillId="34" borderId="33" xfId="77" applyFont="1" applyFill="1" applyBorder="1" applyAlignment="1">
      <alignment horizontal="center" vertical="center"/>
      <protection/>
    </xf>
    <xf numFmtId="0" fontId="9" fillId="34" borderId="30" xfId="77" applyFont="1" applyFill="1" applyBorder="1" applyAlignment="1">
      <alignment horizontal="center" vertical="center"/>
      <protection/>
    </xf>
    <xf numFmtId="0" fontId="9" fillId="34" borderId="29" xfId="77" applyFont="1" applyFill="1" applyBorder="1" applyAlignment="1">
      <alignment horizontal="center" vertical="center"/>
      <protection/>
    </xf>
    <xf numFmtId="41" fontId="31" fillId="0" borderId="30" xfId="79" applyNumberFormat="1" applyFont="1" applyFill="1" applyBorder="1" applyAlignment="1" applyProtection="1">
      <alignment horizontal="left" vertical="center"/>
      <protection/>
    </xf>
    <xf numFmtId="0" fontId="31" fillId="0" borderId="30" xfId="79" applyNumberFormat="1" applyFont="1" applyBorder="1" applyAlignment="1" applyProtection="1">
      <alignment horizontal="left" vertical="center" shrinkToFit="1"/>
      <protection/>
    </xf>
    <xf numFmtId="0" fontId="31" fillId="0" borderId="30" xfId="79" applyFont="1" applyBorder="1" applyAlignment="1" applyProtection="1">
      <alignment horizontal="left" vertical="center" shrinkToFit="1"/>
      <protection/>
    </xf>
  </cellXfs>
  <cellStyles count="6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Header1" xfId="33"/>
    <cellStyle name="Header2" xfId="34"/>
    <cellStyle name="강조색1" xfId="35"/>
    <cellStyle name="강조색2" xfId="36"/>
    <cellStyle name="강조색3" xfId="37"/>
    <cellStyle name="강조색4" xfId="38"/>
    <cellStyle name="강조색5" xfId="39"/>
    <cellStyle name="강조색6" xfId="40"/>
    <cellStyle name="경고문" xfId="41"/>
    <cellStyle name="계산" xfId="42"/>
    <cellStyle name="고정소숫점" xfId="43"/>
    <cellStyle name="고정출력1" xfId="44"/>
    <cellStyle name="고정출력2" xfId="45"/>
    <cellStyle name="나쁨" xfId="46"/>
    <cellStyle name="날짜" xfId="47"/>
    <cellStyle name="달러" xfId="48"/>
    <cellStyle name="메모" xfId="49"/>
    <cellStyle name="Percent" xfId="50"/>
    <cellStyle name="보통" xfId="51"/>
    <cellStyle name="설명 텍스트" xfId="52"/>
    <cellStyle name="셀 확인" xfId="53"/>
    <cellStyle name="Comma" xfId="54"/>
    <cellStyle name="Comma [0]" xfId="55"/>
    <cellStyle name="쉼표 [0] 2" xfId="56"/>
    <cellStyle name="쉼표 [0]_아이견적2" xfId="57"/>
    <cellStyle name="쉼표 [0]_아이견적2 2" xfId="58"/>
    <cellStyle name="연결된 셀" xfId="59"/>
    <cellStyle name="Followed Hyperlink" xfId="60"/>
    <cellStyle name="요약" xfId="61"/>
    <cellStyle name="입력" xfId="62"/>
    <cellStyle name="자리수" xfId="63"/>
    <cellStyle name="자리수0" xfId="64"/>
    <cellStyle name="제목" xfId="65"/>
    <cellStyle name="제목 1" xfId="66"/>
    <cellStyle name="제목 2" xfId="67"/>
    <cellStyle name="제목 3" xfId="68"/>
    <cellStyle name="제목 4" xfId="69"/>
    <cellStyle name="좋음" xfId="70"/>
    <cellStyle name="출력" xfId="71"/>
    <cellStyle name="콤마 [0]_8월11일 직원현황 " xfId="72"/>
    <cellStyle name="콤마_8월11일 직원현황 " xfId="73"/>
    <cellStyle name="Currency" xfId="74"/>
    <cellStyle name="Currency [0]" xfId="75"/>
    <cellStyle name="퍼센트" xfId="76"/>
    <cellStyle name="표준 2" xfId="77"/>
    <cellStyle name="표준_주차블럭_일위대가표(고무)" xfId="78"/>
    <cellStyle name="Hyperlink" xfId="79"/>
    <cellStyle name="합산" xfId="80"/>
    <cellStyle name="화폐기호" xfId="81"/>
    <cellStyle name="화폐기호0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hiqrnd.cafe24.com/bizdemo39317/img/db/24jsP724.pdf" TargetMode="External" /><Relationship Id="rId2" Type="http://schemas.openxmlformats.org/officeDocument/2006/relationships/hyperlink" Target="http://hiqrnd.cafe24.com/bizdemo39317/img/db/24jsP6.pdf" TargetMode="External" /><Relationship Id="rId3" Type="http://schemas.openxmlformats.org/officeDocument/2006/relationships/hyperlink" Target="http://hiqrnd.cafe24.com/bizdemo39317/img/db/24mgP234.pdf" TargetMode="External" /><Relationship Id="rId4" Type="http://schemas.openxmlformats.org/officeDocument/2006/relationships/hyperlink" Target="http://hiqrnd.cafe24.com/bizdemo39317/img/db/24gs.pdf" TargetMode="External" /><Relationship Id="rId5" Type="http://schemas.openxmlformats.org/officeDocument/2006/relationships/hyperlink" Target="http://hiqrnd.cafe24.com/bizdemo39317/img/db/24gs.pdf" TargetMode="External" /><Relationship Id="rId6" Type="http://schemas.openxmlformats.org/officeDocument/2006/relationships/hyperlink" Target="http://hiqrnd.cafe24.com/bizdemo39317/img/db/24jsP6.pdf" TargetMode="Externa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hiqrnd.cafe24.com/bizdemo39317/img/db/24jsP724.pdf" TargetMode="External" /><Relationship Id="rId2" Type="http://schemas.openxmlformats.org/officeDocument/2006/relationships/hyperlink" Target="http://hiqrnd.cafe24.com/bizdemo39317/img/db/24jsP6.pdf" TargetMode="External" /><Relationship Id="rId3" Type="http://schemas.openxmlformats.org/officeDocument/2006/relationships/hyperlink" Target="http://hiqrnd.cafe24.com/bizdemo39317/img/db/24mgP234.pdf" TargetMode="External" /><Relationship Id="rId4" Type="http://schemas.openxmlformats.org/officeDocument/2006/relationships/hyperlink" Target="http://hiqrnd.cafe24.com/bizdemo39317/img/db/24gs.pdf" TargetMode="External" /><Relationship Id="rId5" Type="http://schemas.openxmlformats.org/officeDocument/2006/relationships/hyperlink" Target="http://hiqrnd.cafe24.com/bizdemo39317/img/db/24gs.pdf" TargetMode="External" /><Relationship Id="rId6" Type="http://schemas.openxmlformats.org/officeDocument/2006/relationships/hyperlink" Target="http://hiqrnd.cafe24.com/bizdemo39317/img/db/24jsP6.pdf" TargetMode="External" /><Relationship Id="rId7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zoomScalePageLayoutView="0" workbookViewId="0" topLeftCell="A1">
      <selection activeCell="Q6" sqref="Q6"/>
    </sheetView>
  </sheetViews>
  <sheetFormatPr defaultColWidth="9.140625" defaultRowHeight="15"/>
  <cols>
    <col min="1" max="1" width="11.421875" style="0" customWidth="1"/>
    <col min="2" max="2" width="10.00390625" style="0" customWidth="1"/>
    <col min="6" max="6" width="9.8515625" style="0" customWidth="1"/>
    <col min="11" max="11" width="9.28125" style="0" customWidth="1"/>
    <col min="12" max="12" width="22.421875" style="0" bestFit="1" customWidth="1"/>
  </cols>
  <sheetData>
    <row r="1" spans="1:12" ht="22.5">
      <c r="A1" s="44" t="s">
        <v>40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ht="17.2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1" t="s">
        <v>0</v>
      </c>
    </row>
    <row r="3" spans="1:12" ht="16.5">
      <c r="A3" s="45" t="s">
        <v>1</v>
      </c>
      <c r="B3" s="48" t="s">
        <v>2</v>
      </c>
      <c r="C3" s="48" t="s">
        <v>3</v>
      </c>
      <c r="D3" s="48" t="s">
        <v>4</v>
      </c>
      <c r="E3" s="48" t="s">
        <v>5</v>
      </c>
      <c r="F3" s="48"/>
      <c r="G3" s="48"/>
      <c r="H3" s="48"/>
      <c r="I3" s="48"/>
      <c r="J3" s="48"/>
      <c r="K3" s="48"/>
      <c r="L3" s="51" t="s">
        <v>6</v>
      </c>
    </row>
    <row r="4" spans="1:12" ht="16.5">
      <c r="A4" s="46"/>
      <c r="B4" s="49"/>
      <c r="C4" s="49"/>
      <c r="D4" s="49"/>
      <c r="E4" s="49" t="s">
        <v>7</v>
      </c>
      <c r="F4" s="49"/>
      <c r="G4" s="49" t="s">
        <v>8</v>
      </c>
      <c r="H4" s="49"/>
      <c r="I4" s="49" t="s">
        <v>9</v>
      </c>
      <c r="J4" s="49"/>
      <c r="K4" s="49" t="s">
        <v>10</v>
      </c>
      <c r="L4" s="52"/>
    </row>
    <row r="5" spans="1:12" ht="17.25" thickBot="1">
      <c r="A5" s="47"/>
      <c r="B5" s="50"/>
      <c r="C5" s="50"/>
      <c r="D5" s="50"/>
      <c r="E5" s="16" t="s">
        <v>11</v>
      </c>
      <c r="F5" s="16" t="s">
        <v>12</v>
      </c>
      <c r="G5" s="16" t="s">
        <v>11</v>
      </c>
      <c r="H5" s="16" t="s">
        <v>12</v>
      </c>
      <c r="I5" s="16" t="s">
        <v>11</v>
      </c>
      <c r="J5" s="16" t="s">
        <v>12</v>
      </c>
      <c r="K5" s="50"/>
      <c r="L5" s="53"/>
    </row>
    <row r="6" spans="1:12" ht="24" customHeight="1">
      <c r="A6" s="14" t="s">
        <v>13</v>
      </c>
      <c r="B6" s="2"/>
      <c r="C6" s="2"/>
      <c r="D6" s="2"/>
      <c r="E6" s="3"/>
      <c r="F6" s="3"/>
      <c r="G6" s="3"/>
      <c r="H6" s="3"/>
      <c r="I6" s="3"/>
      <c r="J6" s="3"/>
      <c r="K6" s="3"/>
      <c r="L6" s="21"/>
    </row>
    <row r="7" spans="1:12" ht="24" customHeight="1">
      <c r="A7" s="9" t="s">
        <v>27</v>
      </c>
      <c r="B7" s="4" t="s">
        <v>29</v>
      </c>
      <c r="C7" s="4" t="s">
        <v>28</v>
      </c>
      <c r="D7" s="4">
        <v>1</v>
      </c>
      <c r="E7" s="5">
        <v>280000</v>
      </c>
      <c r="F7" s="5">
        <v>280000</v>
      </c>
      <c r="G7" s="5"/>
      <c r="H7" s="5"/>
      <c r="I7" s="5"/>
      <c r="J7" s="5"/>
      <c r="K7" s="6">
        <v>280000</v>
      </c>
      <c r="L7" s="54" t="s">
        <v>36</v>
      </c>
    </row>
    <row r="8" spans="1:12" ht="24" customHeight="1">
      <c r="A8" s="9"/>
      <c r="B8" s="4"/>
      <c r="C8" s="4"/>
      <c r="D8" s="4"/>
      <c r="E8" s="5"/>
      <c r="F8" s="5"/>
      <c r="G8" s="5"/>
      <c r="H8" s="5"/>
      <c r="I8" s="5"/>
      <c r="J8" s="5"/>
      <c r="K8" s="6"/>
      <c r="L8" s="39"/>
    </row>
    <row r="9" spans="1:12" ht="24" customHeight="1">
      <c r="A9" s="9"/>
      <c r="B9" s="4"/>
      <c r="C9" s="4"/>
      <c r="D9" s="4"/>
      <c r="E9" s="5"/>
      <c r="F9" s="5"/>
      <c r="G9" s="5"/>
      <c r="H9" s="5"/>
      <c r="I9" s="5"/>
      <c r="J9" s="5"/>
      <c r="K9" s="6"/>
      <c r="L9" s="39"/>
    </row>
    <row r="10" spans="1:12" ht="24" customHeight="1" thickBot="1">
      <c r="A10" s="10" t="s">
        <v>14</v>
      </c>
      <c r="B10" s="7"/>
      <c r="C10" s="7"/>
      <c r="D10" s="7"/>
      <c r="E10" s="8"/>
      <c r="F10" s="8">
        <f>SUM(F6:F9)</f>
        <v>280000</v>
      </c>
      <c r="G10" s="8"/>
      <c r="H10" s="8"/>
      <c r="I10" s="8"/>
      <c r="J10" s="8"/>
      <c r="K10" s="8">
        <f>SUM(K6:K9)</f>
        <v>280000</v>
      </c>
      <c r="L10" s="40"/>
    </row>
    <row r="11" spans="1:12" ht="24" customHeight="1">
      <c r="A11" s="14" t="s">
        <v>15</v>
      </c>
      <c r="B11" s="2"/>
      <c r="C11" s="2"/>
      <c r="D11" s="2"/>
      <c r="E11" s="3"/>
      <c r="F11" s="3"/>
      <c r="G11" s="3"/>
      <c r="H11" s="3"/>
      <c r="I11" s="3"/>
      <c r="J11" s="3"/>
      <c r="K11" s="3"/>
      <c r="L11" s="41"/>
    </row>
    <row r="12" spans="1:12" ht="24" customHeight="1">
      <c r="A12" s="9" t="s">
        <v>16</v>
      </c>
      <c r="B12" s="4"/>
      <c r="C12" s="4" t="s">
        <v>17</v>
      </c>
      <c r="D12" s="4">
        <v>0.08</v>
      </c>
      <c r="E12" s="5"/>
      <c r="F12" s="5"/>
      <c r="G12" s="38">
        <v>208713</v>
      </c>
      <c r="H12" s="5">
        <f>D12*G12</f>
        <v>16697.04</v>
      </c>
      <c r="I12" s="5"/>
      <c r="J12" s="5"/>
      <c r="K12" s="6">
        <f>+J12+H12+F12</f>
        <v>16697.04</v>
      </c>
      <c r="L12" s="55" t="s">
        <v>37</v>
      </c>
    </row>
    <row r="13" spans="1:12" ht="24" customHeight="1">
      <c r="A13" s="9" t="s">
        <v>18</v>
      </c>
      <c r="B13" s="4"/>
      <c r="C13" s="4" t="s">
        <v>17</v>
      </c>
      <c r="D13" s="4">
        <v>0.08</v>
      </c>
      <c r="E13" s="5"/>
      <c r="F13" s="5"/>
      <c r="G13" s="38">
        <v>165545</v>
      </c>
      <c r="H13" s="5">
        <f>D13*G13</f>
        <v>13243.6</v>
      </c>
      <c r="I13" s="5"/>
      <c r="J13" s="5"/>
      <c r="K13" s="6">
        <f>+J13+H13+F13</f>
        <v>13243.6</v>
      </c>
      <c r="L13" s="55" t="s">
        <v>37</v>
      </c>
    </row>
    <row r="14" spans="1:12" ht="24" customHeight="1">
      <c r="A14" s="34" t="s">
        <v>31</v>
      </c>
      <c r="B14" s="35" t="s">
        <v>32</v>
      </c>
      <c r="C14" s="35" t="s">
        <v>33</v>
      </c>
      <c r="D14" s="35">
        <v>3</v>
      </c>
      <c r="E14" s="36">
        <f>K10</f>
        <v>280000</v>
      </c>
      <c r="F14" s="36">
        <f>D14%*E14</f>
        <v>8400</v>
      </c>
      <c r="G14" s="36"/>
      <c r="H14" s="36"/>
      <c r="I14" s="36"/>
      <c r="J14" s="36"/>
      <c r="K14" s="36">
        <f>J14+H14+F14</f>
        <v>8400</v>
      </c>
      <c r="L14" s="56" t="s">
        <v>38</v>
      </c>
    </row>
    <row r="15" spans="1:12" ht="24" customHeight="1" thickBot="1">
      <c r="A15" s="10" t="s">
        <v>14</v>
      </c>
      <c r="B15" s="7"/>
      <c r="C15" s="7"/>
      <c r="D15" s="7"/>
      <c r="E15" s="8"/>
      <c r="F15" s="8">
        <f>SUM(F11:F14)</f>
        <v>8400</v>
      </c>
      <c r="G15" s="8"/>
      <c r="H15" s="8">
        <f>SUM(H11:H14)</f>
        <v>29940.64</v>
      </c>
      <c r="I15" s="8"/>
      <c r="J15" s="8"/>
      <c r="K15" s="8">
        <f>SUM(K11:K14)</f>
        <v>38340.64</v>
      </c>
      <c r="L15" s="42"/>
    </row>
    <row r="16" spans="1:12" ht="24" customHeight="1">
      <c r="A16" s="14" t="s">
        <v>19</v>
      </c>
      <c r="B16" s="2"/>
      <c r="C16" s="2"/>
      <c r="D16" s="2"/>
      <c r="E16" s="3"/>
      <c r="F16" s="3"/>
      <c r="G16" s="3"/>
      <c r="H16" s="3"/>
      <c r="I16" s="3"/>
      <c r="J16" s="3"/>
      <c r="K16" s="3"/>
      <c r="L16" s="43"/>
    </row>
    <row r="17" spans="1:12" ht="24" customHeight="1">
      <c r="A17" s="9" t="s">
        <v>20</v>
      </c>
      <c r="B17" s="24" t="s">
        <v>21</v>
      </c>
      <c r="C17" s="25" t="s">
        <v>22</v>
      </c>
      <c r="D17" s="26">
        <v>0.08</v>
      </c>
      <c r="E17" s="6">
        <v>16252</v>
      </c>
      <c r="F17" s="6">
        <f>INT(E17*D17)</f>
        <v>1300</v>
      </c>
      <c r="G17" s="6">
        <v>33570</v>
      </c>
      <c r="H17" s="6">
        <f>G17*D17</f>
        <v>2685.6</v>
      </c>
      <c r="I17" s="6">
        <v>4447</v>
      </c>
      <c r="J17" s="6">
        <f>INT(D17*I17)</f>
        <v>355</v>
      </c>
      <c r="K17" s="6">
        <f>F17+H17+J17</f>
        <v>4340.6</v>
      </c>
      <c r="L17" s="55" t="s">
        <v>39</v>
      </c>
    </row>
    <row r="18" spans="1:12" ht="24" customHeight="1">
      <c r="A18" s="9" t="s">
        <v>23</v>
      </c>
      <c r="B18" s="4" t="s">
        <v>24</v>
      </c>
      <c r="C18" s="4" t="s">
        <v>25</v>
      </c>
      <c r="D18" s="4">
        <v>3</v>
      </c>
      <c r="E18" s="32"/>
      <c r="F18" s="32"/>
      <c r="G18" s="32"/>
      <c r="H18" s="32"/>
      <c r="I18" s="32">
        <f>H21</f>
        <v>32626.239999999998</v>
      </c>
      <c r="J18" s="32">
        <f>I18*0.03</f>
        <v>978.7871999999999</v>
      </c>
      <c r="K18" s="31">
        <f>F18+H18+J18</f>
        <v>978.7871999999999</v>
      </c>
      <c r="L18" s="56" t="s">
        <v>38</v>
      </c>
    </row>
    <row r="19" spans="1:12" ht="24" customHeight="1" thickBot="1">
      <c r="A19" s="28" t="s">
        <v>14</v>
      </c>
      <c r="B19" s="29"/>
      <c r="C19" s="29"/>
      <c r="D19" s="29"/>
      <c r="E19" s="30"/>
      <c r="F19" s="30">
        <f>SUM(F16:F18)</f>
        <v>1300</v>
      </c>
      <c r="G19" s="30"/>
      <c r="H19" s="30">
        <f>SUM(H16:H18)</f>
        <v>2685.6</v>
      </c>
      <c r="I19" s="30"/>
      <c r="J19" s="30">
        <f>SUM(J16:J18)</f>
        <v>1333.7871999999998</v>
      </c>
      <c r="K19" s="30">
        <f>SUM(K16:K18)</f>
        <v>5319.3872</v>
      </c>
      <c r="L19" s="33"/>
    </row>
    <row r="20" spans="1:12" ht="24" customHeight="1" thickBot="1" thickTop="1">
      <c r="A20" s="15"/>
      <c r="B20" s="12"/>
      <c r="C20" s="12"/>
      <c r="D20" s="13"/>
      <c r="E20" s="27"/>
      <c r="F20" s="27"/>
      <c r="G20" s="27"/>
      <c r="H20" s="27"/>
      <c r="I20" s="27"/>
      <c r="J20" s="27"/>
      <c r="K20" s="27"/>
      <c r="L20" s="23"/>
    </row>
    <row r="21" spans="1:12" ht="24" customHeight="1" thickBot="1" thickTop="1">
      <c r="A21" s="17" t="s">
        <v>26</v>
      </c>
      <c r="B21" s="18"/>
      <c r="C21" s="18"/>
      <c r="D21" s="19"/>
      <c r="E21" s="20"/>
      <c r="F21" s="20">
        <f>SUM(F19,F15,F10)</f>
        <v>289700</v>
      </c>
      <c r="G21" s="20"/>
      <c r="H21" s="20">
        <f>SUM(H19,H15,H10)</f>
        <v>32626.239999999998</v>
      </c>
      <c r="I21" s="20"/>
      <c r="J21" s="20">
        <f>SUM(J19,J15,J10)</f>
        <v>1333.7871999999998</v>
      </c>
      <c r="K21" s="20">
        <f>SUM(K19,K15,K10)</f>
        <v>323660.0272</v>
      </c>
      <c r="L21" s="22"/>
    </row>
    <row r="23" ht="16.5">
      <c r="C23" t="s">
        <v>35</v>
      </c>
    </row>
  </sheetData>
  <sheetProtection/>
  <mergeCells count="11">
    <mergeCell ref="I4:J4"/>
    <mergeCell ref="A1:L1"/>
    <mergeCell ref="A3:A5"/>
    <mergeCell ref="B3:B5"/>
    <mergeCell ref="C3:C5"/>
    <mergeCell ref="D3:D5"/>
    <mergeCell ref="E3:K3"/>
    <mergeCell ref="L3:L5"/>
    <mergeCell ref="E4:F4"/>
    <mergeCell ref="G4:H4"/>
    <mergeCell ref="K4:K5"/>
  </mergeCells>
  <hyperlinks>
    <hyperlink ref="L17" r:id="rId1" display=" 2024 종합적산정보 P.724"/>
    <hyperlink ref="L18" r:id="rId2" display=" 2024 종합적산정보 P.6"/>
    <hyperlink ref="L7" r:id="rId3" display="물가정보 2024 3월 P.234"/>
    <hyperlink ref="L12" r:id="rId4" display=" 2024 대한건설협회 보고서 P.9"/>
    <hyperlink ref="L13" r:id="rId5" display=" 2024 대한건설협회 보고서 P.9"/>
    <hyperlink ref="L14" r:id="rId6" display=" 2024 종합적산정보 P.6"/>
  </hyperlinks>
  <printOptions/>
  <pageMargins left="0.25" right="0.25" top="0.59" bottom="0.75" header="0.3" footer="0.3"/>
  <pageSetup horizontalDpi="600" verticalDpi="600" orientation="landscape" paperSize="9" r:id="rId7"/>
  <ignoredErrors>
    <ignoredError sqref="K1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">
      <selection activeCell="O7" sqref="O7"/>
    </sheetView>
  </sheetViews>
  <sheetFormatPr defaultColWidth="9.140625" defaultRowHeight="15"/>
  <cols>
    <col min="1" max="1" width="11.421875" style="0" customWidth="1"/>
    <col min="2" max="2" width="10.00390625" style="0" customWidth="1"/>
    <col min="6" max="6" width="9.8515625" style="0" customWidth="1"/>
    <col min="11" max="11" width="9.28125" style="0" customWidth="1"/>
    <col min="12" max="12" width="22.421875" style="0" bestFit="1" customWidth="1"/>
  </cols>
  <sheetData>
    <row r="1" spans="1:12" ht="22.5">
      <c r="A1" s="44" t="s">
        <v>30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ht="17.2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1" t="s">
        <v>0</v>
      </c>
    </row>
    <row r="3" spans="1:12" ht="16.5">
      <c r="A3" s="45" t="s">
        <v>1</v>
      </c>
      <c r="B3" s="48" t="s">
        <v>2</v>
      </c>
      <c r="C3" s="48" t="s">
        <v>3</v>
      </c>
      <c r="D3" s="48" t="s">
        <v>4</v>
      </c>
      <c r="E3" s="48" t="s">
        <v>5</v>
      </c>
      <c r="F3" s="48"/>
      <c r="G3" s="48"/>
      <c r="H3" s="48"/>
      <c r="I3" s="48"/>
      <c r="J3" s="48"/>
      <c r="K3" s="48"/>
      <c r="L3" s="51" t="s">
        <v>6</v>
      </c>
    </row>
    <row r="4" spans="1:12" ht="16.5">
      <c r="A4" s="46"/>
      <c r="B4" s="49"/>
      <c r="C4" s="49"/>
      <c r="D4" s="49"/>
      <c r="E4" s="49" t="s">
        <v>7</v>
      </c>
      <c r="F4" s="49"/>
      <c r="G4" s="49" t="s">
        <v>8</v>
      </c>
      <c r="H4" s="49"/>
      <c r="I4" s="49" t="s">
        <v>9</v>
      </c>
      <c r="J4" s="49"/>
      <c r="K4" s="49" t="s">
        <v>10</v>
      </c>
      <c r="L4" s="52"/>
    </row>
    <row r="5" spans="1:12" ht="17.25" thickBot="1">
      <c r="A5" s="47"/>
      <c r="B5" s="50"/>
      <c r="C5" s="50"/>
      <c r="D5" s="50"/>
      <c r="E5" s="16" t="s">
        <v>11</v>
      </c>
      <c r="F5" s="16" t="s">
        <v>12</v>
      </c>
      <c r="G5" s="16" t="s">
        <v>11</v>
      </c>
      <c r="H5" s="16" t="s">
        <v>12</v>
      </c>
      <c r="I5" s="16" t="s">
        <v>11</v>
      </c>
      <c r="J5" s="16" t="s">
        <v>12</v>
      </c>
      <c r="K5" s="50"/>
      <c r="L5" s="53"/>
    </row>
    <row r="6" spans="1:12" ht="24" customHeight="1">
      <c r="A6" s="14" t="s">
        <v>13</v>
      </c>
      <c r="B6" s="2"/>
      <c r="C6" s="2"/>
      <c r="D6" s="2"/>
      <c r="E6" s="3"/>
      <c r="F6" s="3"/>
      <c r="G6" s="3"/>
      <c r="H6" s="3"/>
      <c r="I6" s="3"/>
      <c r="J6" s="3"/>
      <c r="K6" s="3"/>
      <c r="L6" s="21"/>
    </row>
    <row r="7" spans="1:12" ht="24" customHeight="1">
      <c r="A7" s="9" t="s">
        <v>27</v>
      </c>
      <c r="B7" s="4" t="s">
        <v>34</v>
      </c>
      <c r="C7" s="4" t="s">
        <v>28</v>
      </c>
      <c r="D7" s="4">
        <v>1</v>
      </c>
      <c r="E7" s="5">
        <v>300000</v>
      </c>
      <c r="F7" s="5">
        <v>300000</v>
      </c>
      <c r="G7" s="5"/>
      <c r="H7" s="5"/>
      <c r="I7" s="5"/>
      <c r="J7" s="5"/>
      <c r="K7" s="6">
        <v>300000</v>
      </c>
      <c r="L7" s="54" t="s">
        <v>36</v>
      </c>
    </row>
    <row r="8" spans="1:12" ht="24" customHeight="1">
      <c r="A8" s="9"/>
      <c r="B8" s="4"/>
      <c r="C8" s="4"/>
      <c r="D8" s="4"/>
      <c r="E8" s="5"/>
      <c r="F8" s="5"/>
      <c r="G8" s="5"/>
      <c r="H8" s="5"/>
      <c r="I8" s="5"/>
      <c r="J8" s="5"/>
      <c r="K8" s="6"/>
      <c r="L8" s="39"/>
    </row>
    <row r="9" spans="1:12" ht="24" customHeight="1">
      <c r="A9" s="9"/>
      <c r="B9" s="4"/>
      <c r="C9" s="4"/>
      <c r="D9" s="4"/>
      <c r="E9" s="5"/>
      <c r="F9" s="5"/>
      <c r="G9" s="5"/>
      <c r="H9" s="5"/>
      <c r="I9" s="5"/>
      <c r="J9" s="5"/>
      <c r="K9" s="6"/>
      <c r="L9" s="39"/>
    </row>
    <row r="10" spans="1:12" ht="24" customHeight="1" thickBot="1">
      <c r="A10" s="10" t="s">
        <v>14</v>
      </c>
      <c r="B10" s="7"/>
      <c r="C10" s="7"/>
      <c r="D10" s="7"/>
      <c r="E10" s="8"/>
      <c r="F10" s="8">
        <f>SUM(F6:F9)</f>
        <v>300000</v>
      </c>
      <c r="G10" s="8"/>
      <c r="H10" s="8"/>
      <c r="I10" s="8"/>
      <c r="J10" s="8"/>
      <c r="K10" s="8">
        <f>SUM(K6:K9)</f>
        <v>300000</v>
      </c>
      <c r="L10" s="40"/>
    </row>
    <row r="11" spans="1:12" ht="24" customHeight="1">
      <c r="A11" s="14" t="s">
        <v>15</v>
      </c>
      <c r="B11" s="2"/>
      <c r="C11" s="2"/>
      <c r="D11" s="2"/>
      <c r="E11" s="3"/>
      <c r="F11" s="3"/>
      <c r="G11" s="3"/>
      <c r="H11" s="3"/>
      <c r="I11" s="3"/>
      <c r="J11" s="3"/>
      <c r="K11" s="3"/>
      <c r="L11" s="41"/>
    </row>
    <row r="12" spans="1:12" ht="24" customHeight="1">
      <c r="A12" s="9" t="s">
        <v>16</v>
      </c>
      <c r="B12" s="4"/>
      <c r="C12" s="4" t="s">
        <v>17</v>
      </c>
      <c r="D12" s="4">
        <v>0.1</v>
      </c>
      <c r="E12" s="5"/>
      <c r="F12" s="5"/>
      <c r="G12" s="38">
        <v>208713</v>
      </c>
      <c r="H12" s="5">
        <f>D12*G12</f>
        <v>20871.300000000003</v>
      </c>
      <c r="I12" s="5"/>
      <c r="J12" s="5"/>
      <c r="K12" s="6">
        <f>+J12+H12+F12</f>
        <v>20871.300000000003</v>
      </c>
      <c r="L12" s="55" t="s">
        <v>37</v>
      </c>
    </row>
    <row r="13" spans="1:12" ht="24" customHeight="1">
      <c r="A13" s="9" t="s">
        <v>18</v>
      </c>
      <c r="B13" s="4"/>
      <c r="C13" s="4" t="s">
        <v>17</v>
      </c>
      <c r="D13" s="4">
        <v>0.1</v>
      </c>
      <c r="E13" s="5"/>
      <c r="F13" s="5"/>
      <c r="G13" s="38">
        <v>165545</v>
      </c>
      <c r="H13" s="5">
        <f>D13*G13</f>
        <v>16554.5</v>
      </c>
      <c r="I13" s="5"/>
      <c r="J13" s="5"/>
      <c r="K13" s="6">
        <f>+J13+H13+F13</f>
        <v>16554.5</v>
      </c>
      <c r="L13" s="55" t="s">
        <v>37</v>
      </c>
    </row>
    <row r="14" spans="1:12" ht="24" customHeight="1">
      <c r="A14" s="34" t="s">
        <v>31</v>
      </c>
      <c r="B14" s="35" t="s">
        <v>32</v>
      </c>
      <c r="C14" s="35" t="s">
        <v>33</v>
      </c>
      <c r="D14" s="35">
        <v>3</v>
      </c>
      <c r="E14" s="36">
        <f>K10</f>
        <v>300000</v>
      </c>
      <c r="F14" s="36">
        <f>D14%*E14</f>
        <v>9000</v>
      </c>
      <c r="G14" s="36"/>
      <c r="H14" s="36"/>
      <c r="I14" s="36"/>
      <c r="J14" s="36"/>
      <c r="K14" s="36">
        <f>J14+H14+F14</f>
        <v>9000</v>
      </c>
      <c r="L14" s="56" t="s">
        <v>38</v>
      </c>
    </row>
    <row r="15" spans="1:12" ht="24" customHeight="1" thickBot="1">
      <c r="A15" s="10" t="s">
        <v>14</v>
      </c>
      <c r="B15" s="7"/>
      <c r="C15" s="7"/>
      <c r="D15" s="7"/>
      <c r="E15" s="8"/>
      <c r="F15" s="8">
        <f>SUM(F11:F14)</f>
        <v>9000</v>
      </c>
      <c r="G15" s="8"/>
      <c r="H15" s="8">
        <f>SUM(H11:H14)</f>
        <v>37425.8</v>
      </c>
      <c r="I15" s="8"/>
      <c r="J15" s="8"/>
      <c r="K15" s="8">
        <f>SUM(K11:K14)</f>
        <v>46425.8</v>
      </c>
      <c r="L15" s="42"/>
    </row>
    <row r="16" spans="1:12" ht="24" customHeight="1">
      <c r="A16" s="14" t="s">
        <v>19</v>
      </c>
      <c r="B16" s="2"/>
      <c r="C16" s="2"/>
      <c r="D16" s="2"/>
      <c r="E16" s="3"/>
      <c r="F16" s="3"/>
      <c r="G16" s="3"/>
      <c r="H16" s="3"/>
      <c r="I16" s="3"/>
      <c r="J16" s="3"/>
      <c r="K16" s="3"/>
      <c r="L16" s="43"/>
    </row>
    <row r="17" spans="1:12" ht="24" customHeight="1">
      <c r="A17" s="9" t="s">
        <v>20</v>
      </c>
      <c r="B17" s="24" t="s">
        <v>21</v>
      </c>
      <c r="C17" s="25" t="s">
        <v>22</v>
      </c>
      <c r="D17" s="26">
        <v>0.1</v>
      </c>
      <c r="E17" s="6">
        <v>16252</v>
      </c>
      <c r="F17" s="6">
        <f>INT(E17*D17)</f>
        <v>1625</v>
      </c>
      <c r="G17" s="6">
        <v>33570</v>
      </c>
      <c r="H17" s="6">
        <f>G17*D17</f>
        <v>3357</v>
      </c>
      <c r="I17" s="6">
        <v>4447</v>
      </c>
      <c r="J17" s="6">
        <f>INT(D17*I17)</f>
        <v>444</v>
      </c>
      <c r="K17" s="6">
        <f>F17+H17+J17</f>
        <v>5426</v>
      </c>
      <c r="L17" s="55" t="s">
        <v>39</v>
      </c>
    </row>
    <row r="18" spans="1:12" ht="24" customHeight="1">
      <c r="A18" s="9" t="s">
        <v>23</v>
      </c>
      <c r="B18" s="4" t="s">
        <v>24</v>
      </c>
      <c r="C18" s="4" t="s">
        <v>25</v>
      </c>
      <c r="D18" s="4">
        <v>3</v>
      </c>
      <c r="E18" s="32"/>
      <c r="F18" s="32"/>
      <c r="G18" s="32"/>
      <c r="H18" s="32"/>
      <c r="I18" s="32">
        <f>H21</f>
        <v>40782.8</v>
      </c>
      <c r="J18" s="32">
        <f>I18*0.03</f>
        <v>1223.4840000000002</v>
      </c>
      <c r="K18" s="31">
        <f>F18+H18+J18</f>
        <v>1223.4840000000002</v>
      </c>
      <c r="L18" s="56" t="s">
        <v>38</v>
      </c>
    </row>
    <row r="19" spans="1:12" ht="24" customHeight="1" thickBot="1">
      <c r="A19" s="28" t="s">
        <v>14</v>
      </c>
      <c r="B19" s="29"/>
      <c r="C19" s="29"/>
      <c r="D19" s="29"/>
      <c r="E19" s="30"/>
      <c r="F19" s="30">
        <f>SUM(F16:F18)</f>
        <v>1625</v>
      </c>
      <c r="G19" s="30"/>
      <c r="H19" s="30">
        <f>SUM(H16:H18)</f>
        <v>3357</v>
      </c>
      <c r="I19" s="30"/>
      <c r="J19" s="30">
        <f>SUM(J16:J18)</f>
        <v>1667.4840000000002</v>
      </c>
      <c r="K19" s="30">
        <f>SUM(K16:K18)</f>
        <v>6649.484</v>
      </c>
      <c r="L19" s="37"/>
    </row>
    <row r="20" spans="1:12" ht="24" customHeight="1" thickBot="1" thickTop="1">
      <c r="A20" s="15"/>
      <c r="B20" s="12"/>
      <c r="C20" s="12"/>
      <c r="D20" s="13"/>
      <c r="E20" s="27"/>
      <c r="F20" s="27"/>
      <c r="G20" s="27"/>
      <c r="H20" s="27"/>
      <c r="I20" s="27"/>
      <c r="J20" s="27"/>
      <c r="K20" s="27"/>
      <c r="L20" s="23"/>
    </row>
    <row r="21" spans="1:12" ht="24" customHeight="1" thickBot="1" thickTop="1">
      <c r="A21" s="17" t="s">
        <v>26</v>
      </c>
      <c r="B21" s="18"/>
      <c r="C21" s="18"/>
      <c r="D21" s="19"/>
      <c r="E21" s="20"/>
      <c r="F21" s="20">
        <f>SUM(F19,F15,F10)</f>
        <v>310625</v>
      </c>
      <c r="G21" s="20"/>
      <c r="H21" s="20">
        <f>SUM(H19,H15,H10)</f>
        <v>40782.8</v>
      </c>
      <c r="I21" s="20"/>
      <c r="J21" s="20">
        <f>SUM(J19,J15,J10)</f>
        <v>1667.4840000000002</v>
      </c>
      <c r="K21" s="20">
        <f>SUM(K19,K15,K10)</f>
        <v>353075.284</v>
      </c>
      <c r="L21" s="22"/>
    </row>
  </sheetData>
  <sheetProtection/>
  <mergeCells count="11">
    <mergeCell ref="A1:L1"/>
    <mergeCell ref="A3:A5"/>
    <mergeCell ref="B3:B5"/>
    <mergeCell ref="C3:C5"/>
    <mergeCell ref="D3:D5"/>
    <mergeCell ref="E3:K3"/>
    <mergeCell ref="L3:L5"/>
    <mergeCell ref="E4:F4"/>
    <mergeCell ref="G4:H4"/>
    <mergeCell ref="I4:J4"/>
    <mergeCell ref="K4:K5"/>
  </mergeCells>
  <hyperlinks>
    <hyperlink ref="L17" r:id="rId1" display=" 2024 종합적산정보 P.724"/>
    <hyperlink ref="L18" r:id="rId2" display=" 2024 종합적산정보 P.6"/>
    <hyperlink ref="L7" r:id="rId3" display="물가정보 2024 3월 P.234"/>
    <hyperlink ref="L12" r:id="rId4" display=" 2024 대한건설협회 보고서 P.9"/>
    <hyperlink ref="L13" r:id="rId5" display=" 2024 대한건설협회 보고서 P.9"/>
    <hyperlink ref="L14" r:id="rId6" display=" 2024 종합적산정보 P.6"/>
  </hyperlinks>
  <printOptions/>
  <pageMargins left="0.25" right="0.25" top="0.75" bottom="0.75" header="0.3" footer="0.3"/>
  <pageSetup horizontalDpi="600" verticalDpi="600" orientation="landscape" paperSize="9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BlackEdition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JK</dc:creator>
  <cp:keywords/>
  <dc:description/>
  <cp:lastModifiedBy>KWANGYEOL KIM</cp:lastModifiedBy>
  <cp:lastPrinted>2020-12-01T06:23:46Z</cp:lastPrinted>
  <dcterms:created xsi:type="dcterms:W3CDTF">2008-07-01T10:26:20Z</dcterms:created>
  <dcterms:modified xsi:type="dcterms:W3CDTF">2024-02-15T07:15:44Z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