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65" windowWidth="9075" windowHeight="11640" activeTab="0"/>
  </bookViews>
  <sheets>
    <sheet name="중형" sheetId="1" r:id="rId1"/>
    <sheet name="대형" sheetId="2" r:id="rId2"/>
  </sheets>
  <definedNames/>
  <calcPr fullCalcOnLoad="1"/>
</workbook>
</file>

<file path=xl/sharedStrings.xml><?xml version="1.0" encoding="utf-8"?>
<sst xmlns="http://schemas.openxmlformats.org/spreadsheetml/2006/main" count="86" uniqueCount="42">
  <si>
    <t>㈜ 하이큐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</si>
  <si>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</si>
  <si>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</si>
  <si>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</si>
  <si>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</si>
  <si>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</si>
  <si>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</si>
  <si>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</si>
  <si>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</si>
  <si>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</si>
  <si>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</si>
  <si>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</si>
  <si>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</si>
  <si>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t>1. 자재대</t>
  </si>
  <si>
    <t>잡자재비</t>
  </si>
  <si>
    <t>주재료비의</t>
  </si>
  <si>
    <t>%</t>
  </si>
  <si>
    <t>3.기계장비</t>
  </si>
  <si>
    <t>50KW</t>
  </si>
  <si>
    <t>HR</t>
  </si>
  <si>
    <t>순공사비 계</t>
  </si>
  <si>
    <t>2. 공사비</t>
  </si>
  <si>
    <t>소   계</t>
  </si>
  <si>
    <t>차량 진입판(중형) 일위대가표</t>
  </si>
  <si>
    <t>차량진입판(중형)</t>
  </si>
  <si>
    <t>750 x 350 x 130</t>
  </si>
  <si>
    <t>mm</t>
  </si>
  <si>
    <t>차량 진입판(대형) 일위대가표</t>
  </si>
  <si>
    <t>차량진입판(대형)</t>
  </si>
  <si>
    <t>750 x 450 x 170</t>
  </si>
  <si>
    <t>발전기</t>
  </si>
  <si>
    <t>HR</t>
  </si>
  <si>
    <t>공구손료</t>
  </si>
  <si>
    <t>노무비의</t>
  </si>
  <si>
    <t>%</t>
  </si>
  <si>
    <t>보통인부</t>
  </si>
  <si>
    <t>인</t>
  </si>
  <si>
    <t>보통인부</t>
  </si>
  <si>
    <t>인</t>
  </si>
  <si>
    <t xml:space="preserve"> 2024 대한건설협회 보고서 P.9</t>
  </si>
  <si>
    <t xml:space="preserve"> 2024 종합적산정보 P.6</t>
  </si>
  <si>
    <t xml:space="preserve"> 2024 종합적산정보 P.724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</si>
</sst>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_);[Red]\(#,##0\)"/>
  </numFmts>
  <fonts count="47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18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2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4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8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vertical="center"/>
    </xf>
    <xf numFmtId="41" fontId="9" fillId="0" borderId="18" xfId="55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>
      <alignment vertical="center"/>
    </xf>
    <xf numFmtId="41" fontId="9" fillId="0" borderId="18" xfId="55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77" fontId="8" fillId="33" borderId="23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7" fontId="9" fillId="0" borderId="26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41" fontId="9" fillId="0" borderId="18" xfId="56" applyFont="1" applyFill="1" applyBorder="1" applyAlignment="1">
      <alignment horizontal="right" vertical="center"/>
    </xf>
    <xf numFmtId="41" fontId="9" fillId="0" borderId="19" xfId="56" applyFont="1" applyFill="1" applyBorder="1" applyAlignment="1">
      <alignment horizontal="left" vertical="center"/>
    </xf>
    <xf numFmtId="187" fontId="9" fillId="0" borderId="18" xfId="56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16" xfId="57" applyNumberFormat="1" applyFont="1" applyFill="1" applyBorder="1" applyAlignment="1">
      <alignment horizontal="left" vertical="center" shrinkToFit="1"/>
    </xf>
    <xf numFmtId="0" fontId="9" fillId="34" borderId="17" xfId="76" applyFont="1" applyFill="1" applyBorder="1" applyAlignment="1">
      <alignment horizontal="center" vertical="center"/>
      <protection/>
    </xf>
    <xf numFmtId="0" fontId="9" fillId="0" borderId="18" xfId="76" applyFont="1" applyFill="1" applyBorder="1" applyAlignment="1">
      <alignment horizontal="center" vertical="center"/>
      <protection/>
    </xf>
    <xf numFmtId="177" fontId="9" fillId="0" borderId="18" xfId="76" applyNumberFormat="1" applyFont="1" applyFill="1" applyBorder="1" applyAlignment="1">
      <alignment horizontal="right" vertical="center"/>
      <protection/>
    </xf>
    <xf numFmtId="0" fontId="11" fillId="34" borderId="17" xfId="77" applyFont="1" applyFill="1" applyBorder="1" applyAlignment="1">
      <alignment horizontal="center" vertical="center"/>
      <protection/>
    </xf>
    <xf numFmtId="0" fontId="11" fillId="0" borderId="18" xfId="77" applyFont="1" applyFill="1" applyBorder="1" applyAlignment="1">
      <alignment horizontal="center" vertical="center"/>
      <protection/>
    </xf>
    <xf numFmtId="176" fontId="11" fillId="0" borderId="18" xfId="77" applyNumberFormat="1" applyFont="1" applyFill="1" applyBorder="1" applyAlignment="1">
      <alignment horizontal="right" vertical="center"/>
      <protection/>
    </xf>
    <xf numFmtId="0" fontId="8" fillId="33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9" fillId="0" borderId="19" xfId="78" applyNumberFormat="1" applyFont="1" applyBorder="1" applyAlignment="1" applyProtection="1">
      <alignment horizontal="left" vertical="center" shrinkToFit="1"/>
      <protection/>
    </xf>
    <xf numFmtId="0" fontId="29" fillId="0" borderId="19" xfId="78" applyFont="1" applyBorder="1" applyAlignment="1" applyProtection="1">
      <alignment horizontal="left" vertical="center" shrinkToFit="1"/>
      <protection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 2" xfId="57"/>
    <cellStyle name="연결된 셀" xfId="58"/>
    <cellStyle name="Followed Hyperlink" xfId="59"/>
    <cellStyle name="요약" xfId="60"/>
    <cellStyle name="입력" xfId="61"/>
    <cellStyle name="자리수" xfId="62"/>
    <cellStyle name="자리수0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_8월11일 직원현황 " xfId="71"/>
    <cellStyle name="콤마_8월11일 직원현황 " xfId="72"/>
    <cellStyle name="Currency" xfId="73"/>
    <cellStyle name="Currency [0]" xfId="74"/>
    <cellStyle name="퍼센트" xfId="75"/>
    <cellStyle name="표준 2" xfId="76"/>
    <cellStyle name="표준_주차블럭_일위대가표(고무)" xfId="77"/>
    <cellStyle name="Hyperlink" xfId="78"/>
    <cellStyle name="합산" xfId="79"/>
    <cellStyle name="화폐기호" xfId="80"/>
    <cellStyle name="화폐기호0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jsP6.pdf" TargetMode="External" /><Relationship Id="rId3" Type="http://schemas.openxmlformats.org/officeDocument/2006/relationships/hyperlink" Target="http://hiqrnd.cafe24.com/bizdemo39317/img/db/24jsP724.pdf" TargetMode="External" /><Relationship Id="rId4" Type="http://schemas.openxmlformats.org/officeDocument/2006/relationships/hyperlink" Target="http://hiqrnd.cafe24.com/bizdemo39317/img/db/24jsP6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jsP6.pdf" TargetMode="External" /><Relationship Id="rId3" Type="http://schemas.openxmlformats.org/officeDocument/2006/relationships/hyperlink" Target="http://hiqrnd.cafe24.com/bizdemo39317/img/db/24jsP724.pdf" TargetMode="External" /><Relationship Id="rId4" Type="http://schemas.openxmlformats.org/officeDocument/2006/relationships/hyperlink" Target="http://hiqrnd.cafe24.com/bizdemo39317/img/db/24jsP6.pdf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P4" sqref="P4"/>
    </sheetView>
  </sheetViews>
  <sheetFormatPr defaultColWidth="8.88671875" defaultRowHeight="13.5"/>
  <cols>
    <col min="1" max="1" width="12.10546875" style="1" customWidth="1"/>
    <col min="2" max="2" width="12.77734375" style="1" customWidth="1"/>
    <col min="3" max="3" width="6.77734375" style="1" customWidth="1"/>
    <col min="4" max="4" width="6.99609375" style="1" customWidth="1"/>
    <col min="5" max="5" width="8.6640625" style="1" customWidth="1"/>
    <col min="6" max="6" width="8.4453125" style="1" customWidth="1"/>
    <col min="7" max="7" width="7.4453125" style="1" customWidth="1"/>
    <col min="8" max="8" width="7.88671875" style="1" customWidth="1"/>
    <col min="9" max="9" width="7.21484375" style="1" customWidth="1"/>
    <col min="10" max="10" width="7.4453125" style="1" customWidth="1"/>
    <col min="11" max="11" width="9.3359375" style="1" customWidth="1"/>
    <col min="12" max="12" width="21.3359375" style="1" customWidth="1"/>
  </cols>
  <sheetData>
    <row r="1" spans="1:12" ht="22.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31.5" customHeight="1" thickBot="1">
      <c r="L2" s="2" t="s">
        <v>0</v>
      </c>
    </row>
    <row r="3" spans="1:12" ht="17.25" customHeight="1">
      <c r="A3" s="41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/>
      <c r="G3" s="39"/>
      <c r="H3" s="39"/>
      <c r="I3" s="39"/>
      <c r="J3" s="39"/>
      <c r="K3" s="39"/>
      <c r="L3" s="46" t="s">
        <v>6</v>
      </c>
    </row>
    <row r="4" spans="1:12" ht="17.25" customHeight="1">
      <c r="A4" s="42"/>
      <c r="B4" s="44"/>
      <c r="C4" s="44"/>
      <c r="D4" s="44"/>
      <c r="E4" s="44" t="s">
        <v>7</v>
      </c>
      <c r="F4" s="44"/>
      <c r="G4" s="44" t="s">
        <v>8</v>
      </c>
      <c r="H4" s="44"/>
      <c r="I4" s="44" t="s">
        <v>9</v>
      </c>
      <c r="J4" s="44"/>
      <c r="K4" s="44" t="s">
        <v>10</v>
      </c>
      <c r="L4" s="47"/>
    </row>
    <row r="5" spans="1:12" ht="17.25" customHeight="1" thickBot="1">
      <c r="A5" s="43"/>
      <c r="B5" s="45"/>
      <c r="C5" s="45"/>
      <c r="D5" s="45"/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45"/>
      <c r="L5" s="48"/>
    </row>
    <row r="6" spans="1:12" ht="21" customHeight="1">
      <c r="A6" s="4" t="s">
        <v>13</v>
      </c>
      <c r="B6" s="5"/>
      <c r="C6" s="5"/>
      <c r="D6" s="6"/>
      <c r="E6" s="6"/>
      <c r="F6" s="6"/>
      <c r="G6" s="6"/>
      <c r="H6" s="6"/>
      <c r="I6" s="6"/>
      <c r="J6" s="6"/>
      <c r="K6" s="6"/>
      <c r="L6" s="7"/>
    </row>
    <row r="7" spans="1:12" ht="21" customHeight="1">
      <c r="A7" s="8" t="s">
        <v>24</v>
      </c>
      <c r="B7" s="9" t="s">
        <v>25</v>
      </c>
      <c r="C7" s="9" t="s">
        <v>26</v>
      </c>
      <c r="D7" s="9">
        <v>1</v>
      </c>
      <c r="E7" s="10">
        <v>35000</v>
      </c>
      <c r="F7" s="10">
        <f>D7*E7</f>
        <v>35000</v>
      </c>
      <c r="G7" s="10"/>
      <c r="H7" s="10"/>
      <c r="I7" s="10"/>
      <c r="J7" s="10"/>
      <c r="K7" s="11">
        <f>+J7+H7+F7</f>
        <v>35000</v>
      </c>
      <c r="L7" s="28"/>
    </row>
    <row r="8" spans="1:12" ht="21" customHeight="1">
      <c r="A8" s="8"/>
      <c r="B8" s="9"/>
      <c r="C8" s="9"/>
      <c r="D8" s="9"/>
      <c r="E8" s="10"/>
      <c r="F8" s="10"/>
      <c r="G8" s="10"/>
      <c r="H8" s="10"/>
      <c r="I8" s="10"/>
      <c r="J8" s="10"/>
      <c r="K8" s="11"/>
      <c r="L8" s="12"/>
    </row>
    <row r="9" spans="1:12" ht="21" customHeight="1">
      <c r="A9" s="8"/>
      <c r="B9" s="9"/>
      <c r="C9" s="9"/>
      <c r="D9" s="9"/>
      <c r="E9" s="10"/>
      <c r="F9" s="10"/>
      <c r="G9" s="10"/>
      <c r="H9" s="10"/>
      <c r="I9" s="10"/>
      <c r="J9" s="10"/>
      <c r="K9" s="11"/>
      <c r="L9" s="12"/>
    </row>
    <row r="10" spans="1:12" ht="21" customHeight="1" thickBot="1">
      <c r="A10" s="13" t="s">
        <v>22</v>
      </c>
      <c r="B10" s="14"/>
      <c r="C10" s="14"/>
      <c r="D10" s="14"/>
      <c r="E10" s="15"/>
      <c r="F10" s="15">
        <f>SUM(F7:F9)</f>
        <v>35000</v>
      </c>
      <c r="G10" s="15"/>
      <c r="H10" s="15"/>
      <c r="I10" s="15"/>
      <c r="J10" s="15"/>
      <c r="K10" s="15">
        <f>SUM(K7:K9)</f>
        <v>35000</v>
      </c>
      <c r="L10" s="16"/>
    </row>
    <row r="11" spans="1:12" ht="21" customHeight="1">
      <c r="A11" s="4" t="s">
        <v>21</v>
      </c>
      <c r="B11" s="5"/>
      <c r="C11" s="5"/>
      <c r="D11" s="5"/>
      <c r="E11" s="17"/>
      <c r="F11" s="17"/>
      <c r="G11" s="17"/>
      <c r="H11" s="17"/>
      <c r="I11" s="17"/>
      <c r="J11" s="17"/>
      <c r="K11" s="17"/>
      <c r="L11" s="7"/>
    </row>
    <row r="12" spans="1:12" ht="21" customHeight="1">
      <c r="A12" s="36" t="s">
        <v>35</v>
      </c>
      <c r="B12" s="37"/>
      <c r="C12" s="37" t="s">
        <v>36</v>
      </c>
      <c r="D12" s="37">
        <v>0.07</v>
      </c>
      <c r="E12" s="38"/>
      <c r="F12" s="38"/>
      <c r="G12" s="29">
        <v>165545</v>
      </c>
      <c r="H12" s="18">
        <f>D12*G12</f>
        <v>11588.150000000001</v>
      </c>
      <c r="I12" s="18"/>
      <c r="J12" s="18"/>
      <c r="K12" s="11">
        <f>+J12+H12+F12</f>
        <v>11588.150000000001</v>
      </c>
      <c r="L12" s="49" t="s">
        <v>39</v>
      </c>
    </row>
    <row r="13" spans="1:12" ht="21" customHeight="1">
      <c r="A13" s="8" t="s">
        <v>14</v>
      </c>
      <c r="B13" s="9" t="s">
        <v>15</v>
      </c>
      <c r="C13" s="9" t="s">
        <v>16</v>
      </c>
      <c r="D13" s="9">
        <v>3</v>
      </c>
      <c r="E13" s="10">
        <f>K10</f>
        <v>35000</v>
      </c>
      <c r="F13" s="10">
        <f>D13%*E13</f>
        <v>1050</v>
      </c>
      <c r="G13" s="10"/>
      <c r="H13" s="10"/>
      <c r="I13" s="10"/>
      <c r="J13" s="10"/>
      <c r="K13" s="11">
        <f>+J13+H13+F13</f>
        <v>1050</v>
      </c>
      <c r="L13" s="50" t="s">
        <v>40</v>
      </c>
    </row>
    <row r="14" spans="1:12" ht="21" customHeight="1">
      <c r="A14" s="8"/>
      <c r="B14" s="9"/>
      <c r="C14" s="9"/>
      <c r="D14" s="9"/>
      <c r="E14" s="10"/>
      <c r="F14" s="10"/>
      <c r="G14" s="10"/>
      <c r="H14" s="10"/>
      <c r="I14" s="10"/>
      <c r="J14" s="10"/>
      <c r="K14" s="11"/>
      <c r="L14" s="30"/>
    </row>
    <row r="15" spans="1:12" ht="21" customHeight="1" thickBot="1">
      <c r="A15" s="13" t="s">
        <v>22</v>
      </c>
      <c r="B15" s="14"/>
      <c r="C15" s="14"/>
      <c r="D15" s="14"/>
      <c r="E15" s="15"/>
      <c r="F15" s="15">
        <f>SUM(F12:F14)</f>
        <v>1050</v>
      </c>
      <c r="G15" s="15"/>
      <c r="H15" s="15">
        <f>SUM(H12:H14)</f>
        <v>11588.150000000001</v>
      </c>
      <c r="I15" s="15"/>
      <c r="J15" s="15"/>
      <c r="K15" s="15">
        <f>SUM(K12:K14)</f>
        <v>12638.150000000001</v>
      </c>
      <c r="L15" s="31"/>
    </row>
    <row r="16" spans="1:12" ht="21" customHeight="1">
      <c r="A16" s="8" t="s">
        <v>17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32"/>
    </row>
    <row r="17" spans="1:12" ht="21" customHeight="1">
      <c r="A17" s="33" t="s">
        <v>30</v>
      </c>
      <c r="B17" s="9" t="s">
        <v>18</v>
      </c>
      <c r="C17" s="9" t="s">
        <v>31</v>
      </c>
      <c r="D17" s="9">
        <v>0.07</v>
      </c>
      <c r="E17" s="27">
        <v>16252</v>
      </c>
      <c r="F17" s="27">
        <f>INT(E17*D17)</f>
        <v>1137</v>
      </c>
      <c r="G17" s="27">
        <v>33570</v>
      </c>
      <c r="H17" s="27">
        <f>G17*D17</f>
        <v>2349.9</v>
      </c>
      <c r="I17" s="27">
        <v>4447</v>
      </c>
      <c r="J17" s="27">
        <f>INT(D17*I17)</f>
        <v>311</v>
      </c>
      <c r="K17" s="27">
        <f>F17+H17+J17</f>
        <v>3797.9</v>
      </c>
      <c r="L17" s="49" t="s">
        <v>41</v>
      </c>
    </row>
    <row r="18" spans="1:12" ht="21" customHeight="1">
      <c r="A18" s="33" t="s">
        <v>32</v>
      </c>
      <c r="B18" s="34" t="s">
        <v>33</v>
      </c>
      <c r="C18" s="34" t="s">
        <v>34</v>
      </c>
      <c r="D18" s="34">
        <v>3</v>
      </c>
      <c r="E18" s="35"/>
      <c r="F18" s="35"/>
      <c r="G18" s="35"/>
      <c r="H18" s="35"/>
      <c r="I18" s="35">
        <f>H21</f>
        <v>13938.050000000001</v>
      </c>
      <c r="J18" s="35">
        <f>I18*D18%</f>
        <v>418.1415</v>
      </c>
      <c r="K18" s="27">
        <f>F18+H18+J18</f>
        <v>418.1415</v>
      </c>
      <c r="L18" s="50" t="s">
        <v>40</v>
      </c>
    </row>
    <row r="19" spans="1:12" ht="21" customHeight="1" thickBot="1">
      <c r="A19" s="13" t="s">
        <v>22</v>
      </c>
      <c r="B19" s="14"/>
      <c r="C19" s="14"/>
      <c r="D19" s="14"/>
      <c r="E19" s="15"/>
      <c r="F19" s="15">
        <f>SUM(F17:F18)</f>
        <v>1137</v>
      </c>
      <c r="G19" s="15"/>
      <c r="H19" s="15">
        <f>SUM(H17:H18)</f>
        <v>2349.9</v>
      </c>
      <c r="I19" s="15"/>
      <c r="J19" s="15">
        <f>SUM(J17:J18)</f>
        <v>729.1415</v>
      </c>
      <c r="K19" s="15">
        <f>SUM(K17:K18)</f>
        <v>4216.0415</v>
      </c>
      <c r="L19" s="16"/>
    </row>
    <row r="20" spans="1:12" ht="21" customHeight="1" thickBot="1">
      <c r="A20" s="23"/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26"/>
    </row>
    <row r="21" spans="1:12" ht="21" customHeight="1" thickBot="1" thickTop="1">
      <c r="A21" s="19" t="s">
        <v>20</v>
      </c>
      <c r="B21" s="20"/>
      <c r="C21" s="20"/>
      <c r="D21" s="20"/>
      <c r="E21" s="21"/>
      <c r="F21" s="21">
        <f>F10+F15+F19</f>
        <v>37187</v>
      </c>
      <c r="G21" s="21"/>
      <c r="H21" s="21">
        <f>H10+H15+H19</f>
        <v>13938.050000000001</v>
      </c>
      <c r="I21" s="21"/>
      <c r="J21" s="21">
        <f>J10+J15+J19</f>
        <v>729.1415</v>
      </c>
      <c r="K21" s="21">
        <f>K10+K15+K19</f>
        <v>51854.1915</v>
      </c>
      <c r="L21" s="22"/>
    </row>
  </sheetData>
  <sheetProtection/>
  <mergeCells count="11">
    <mergeCell ref="D3:D5"/>
    <mergeCell ref="E3:K3"/>
    <mergeCell ref="A1:L1"/>
    <mergeCell ref="A3:A5"/>
    <mergeCell ref="B3:B5"/>
    <mergeCell ref="C3:C5"/>
    <mergeCell ref="I4:J4"/>
    <mergeCell ref="K4:K5"/>
    <mergeCell ref="E4:F4"/>
    <mergeCell ref="G4:H4"/>
    <mergeCell ref="L3:L5"/>
  </mergeCells>
  <hyperlinks>
    <hyperlink ref="L12" r:id="rId1" display=" 2024 대한건설협회 보고서 P.9"/>
    <hyperlink ref="L13" r:id="rId2" display=" 2024 종합적산정보 P.6"/>
    <hyperlink ref="L17" r:id="rId3" display=" 2024 종합적산정보 P.724"/>
    <hyperlink ref="L18" r:id="rId4" display=" 2024 종합적산정보 P.6"/>
  </hyperlinks>
  <printOptions/>
  <pageMargins left="0.55" right="0.62" top="0.75" bottom="1" header="0.5" footer="0.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9" sqref="N9"/>
    </sheetView>
  </sheetViews>
  <sheetFormatPr defaultColWidth="8.88671875" defaultRowHeight="13.5"/>
  <cols>
    <col min="1" max="1" width="12.10546875" style="1" customWidth="1"/>
    <col min="2" max="2" width="12.77734375" style="1" customWidth="1"/>
    <col min="3" max="3" width="6.77734375" style="1" customWidth="1"/>
    <col min="4" max="4" width="6.99609375" style="1" customWidth="1"/>
    <col min="5" max="5" width="8.6640625" style="1" customWidth="1"/>
    <col min="6" max="6" width="8.4453125" style="1" customWidth="1"/>
    <col min="7" max="7" width="7.4453125" style="1" customWidth="1"/>
    <col min="8" max="8" width="7.88671875" style="1" customWidth="1"/>
    <col min="9" max="9" width="7.21484375" style="1" customWidth="1"/>
    <col min="10" max="10" width="7.4453125" style="1" customWidth="1"/>
    <col min="11" max="11" width="9.3359375" style="1" customWidth="1"/>
    <col min="12" max="12" width="21.3359375" style="1" customWidth="1"/>
  </cols>
  <sheetData>
    <row r="1" spans="1:12" ht="22.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31.5" customHeight="1" thickBot="1">
      <c r="L2" s="2" t="s">
        <v>0</v>
      </c>
    </row>
    <row r="3" spans="1:12" ht="17.25" customHeight="1">
      <c r="A3" s="41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/>
      <c r="G3" s="39"/>
      <c r="H3" s="39"/>
      <c r="I3" s="39"/>
      <c r="J3" s="39"/>
      <c r="K3" s="39"/>
      <c r="L3" s="46" t="s">
        <v>6</v>
      </c>
    </row>
    <row r="4" spans="1:12" ht="17.25" customHeight="1">
      <c r="A4" s="42"/>
      <c r="B4" s="44"/>
      <c r="C4" s="44"/>
      <c r="D4" s="44"/>
      <c r="E4" s="44" t="s">
        <v>7</v>
      </c>
      <c r="F4" s="44"/>
      <c r="G4" s="44" t="s">
        <v>8</v>
      </c>
      <c r="H4" s="44"/>
      <c r="I4" s="44" t="s">
        <v>9</v>
      </c>
      <c r="J4" s="44"/>
      <c r="K4" s="44" t="s">
        <v>10</v>
      </c>
      <c r="L4" s="47"/>
    </row>
    <row r="5" spans="1:12" ht="17.25" customHeight="1" thickBot="1">
      <c r="A5" s="43"/>
      <c r="B5" s="45"/>
      <c r="C5" s="45"/>
      <c r="D5" s="45"/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45"/>
      <c r="L5" s="48"/>
    </row>
    <row r="6" spans="1:12" ht="21" customHeight="1">
      <c r="A6" s="4" t="s">
        <v>13</v>
      </c>
      <c r="B6" s="5"/>
      <c r="C6" s="5"/>
      <c r="D6" s="6"/>
      <c r="E6" s="6"/>
      <c r="F6" s="6"/>
      <c r="G6" s="6"/>
      <c r="H6" s="6"/>
      <c r="I6" s="6"/>
      <c r="J6" s="6"/>
      <c r="K6" s="6"/>
      <c r="L6" s="7"/>
    </row>
    <row r="7" spans="1:12" ht="21" customHeight="1">
      <c r="A7" s="8" t="s">
        <v>28</v>
      </c>
      <c r="B7" s="9" t="s">
        <v>29</v>
      </c>
      <c r="C7" s="9" t="s">
        <v>26</v>
      </c>
      <c r="D7" s="9">
        <v>1</v>
      </c>
      <c r="E7" s="10">
        <v>45000</v>
      </c>
      <c r="F7" s="10">
        <f>D7*E7</f>
        <v>45000</v>
      </c>
      <c r="G7" s="10"/>
      <c r="H7" s="10"/>
      <c r="I7" s="10"/>
      <c r="J7" s="10"/>
      <c r="K7" s="11">
        <f>+J7+H7+F7</f>
        <v>45000</v>
      </c>
      <c r="L7" s="28"/>
    </row>
    <row r="8" spans="1:12" ht="21" customHeight="1">
      <c r="A8" s="8"/>
      <c r="B8" s="9"/>
      <c r="C8" s="9"/>
      <c r="D8" s="9"/>
      <c r="E8" s="10"/>
      <c r="F8" s="10"/>
      <c r="G8" s="10"/>
      <c r="H8" s="10"/>
      <c r="I8" s="10"/>
      <c r="J8" s="10"/>
      <c r="K8" s="11"/>
      <c r="L8" s="12"/>
    </row>
    <row r="9" spans="1:12" ht="21" customHeight="1">
      <c r="A9" s="8"/>
      <c r="B9" s="9"/>
      <c r="C9" s="9"/>
      <c r="D9" s="9"/>
      <c r="E9" s="10"/>
      <c r="F9" s="10"/>
      <c r="G9" s="10"/>
      <c r="H9" s="10"/>
      <c r="I9" s="10"/>
      <c r="J9" s="10"/>
      <c r="K9" s="11"/>
      <c r="L9" s="12"/>
    </row>
    <row r="10" spans="1:12" ht="21" customHeight="1" thickBot="1">
      <c r="A10" s="13" t="s">
        <v>22</v>
      </c>
      <c r="B10" s="14"/>
      <c r="C10" s="14"/>
      <c r="D10" s="14"/>
      <c r="E10" s="15"/>
      <c r="F10" s="15">
        <f>SUM(F7:F9)</f>
        <v>45000</v>
      </c>
      <c r="G10" s="15"/>
      <c r="H10" s="15"/>
      <c r="I10" s="15"/>
      <c r="J10" s="15"/>
      <c r="K10" s="15">
        <f>SUM(K7:K9)</f>
        <v>45000</v>
      </c>
      <c r="L10" s="16"/>
    </row>
    <row r="11" spans="1:12" ht="21" customHeight="1">
      <c r="A11" s="4" t="s">
        <v>21</v>
      </c>
      <c r="B11" s="5"/>
      <c r="C11" s="5"/>
      <c r="D11" s="5"/>
      <c r="E11" s="17"/>
      <c r="F11" s="17"/>
      <c r="G11" s="17"/>
      <c r="H11" s="17"/>
      <c r="I11" s="17"/>
      <c r="J11" s="17"/>
      <c r="K11" s="17"/>
      <c r="L11" s="7"/>
    </row>
    <row r="12" spans="1:12" ht="21" customHeight="1">
      <c r="A12" s="36" t="s">
        <v>37</v>
      </c>
      <c r="B12" s="37"/>
      <c r="C12" s="37" t="s">
        <v>38</v>
      </c>
      <c r="D12" s="37">
        <v>0.07</v>
      </c>
      <c r="E12" s="38"/>
      <c r="F12" s="38"/>
      <c r="G12" s="29">
        <v>165545</v>
      </c>
      <c r="H12" s="18">
        <f>D12*G12</f>
        <v>11588.150000000001</v>
      </c>
      <c r="I12" s="18"/>
      <c r="J12" s="18"/>
      <c r="K12" s="11">
        <f>+J12+H12+F12</f>
        <v>11588.150000000001</v>
      </c>
      <c r="L12" s="49" t="s">
        <v>39</v>
      </c>
    </row>
    <row r="13" spans="1:12" ht="21" customHeight="1">
      <c r="A13" s="8" t="s">
        <v>14</v>
      </c>
      <c r="B13" s="9" t="s">
        <v>15</v>
      </c>
      <c r="C13" s="9" t="s">
        <v>16</v>
      </c>
      <c r="D13" s="9">
        <v>3</v>
      </c>
      <c r="E13" s="10">
        <f>K10</f>
        <v>45000</v>
      </c>
      <c r="F13" s="10">
        <f>D13%*E13</f>
        <v>1350</v>
      </c>
      <c r="G13" s="10"/>
      <c r="H13" s="10"/>
      <c r="I13" s="10"/>
      <c r="J13" s="10"/>
      <c r="K13" s="11">
        <f>+J13+H13+F13</f>
        <v>1350</v>
      </c>
      <c r="L13" s="50" t="s">
        <v>40</v>
      </c>
    </row>
    <row r="14" spans="1:12" ht="21" customHeight="1">
      <c r="A14" s="8"/>
      <c r="B14" s="9"/>
      <c r="C14" s="9"/>
      <c r="D14" s="9"/>
      <c r="E14" s="10"/>
      <c r="F14" s="10"/>
      <c r="G14" s="10"/>
      <c r="H14" s="10"/>
      <c r="I14" s="10"/>
      <c r="J14" s="10"/>
      <c r="K14" s="11"/>
      <c r="L14" s="30"/>
    </row>
    <row r="15" spans="1:12" ht="21" customHeight="1" thickBot="1">
      <c r="A15" s="13" t="s">
        <v>22</v>
      </c>
      <c r="B15" s="14"/>
      <c r="C15" s="14"/>
      <c r="D15" s="14"/>
      <c r="E15" s="15"/>
      <c r="F15" s="15">
        <f>SUM(F12:F14)</f>
        <v>1350</v>
      </c>
      <c r="G15" s="15"/>
      <c r="H15" s="15">
        <f>SUM(H12:H14)</f>
        <v>11588.150000000001</v>
      </c>
      <c r="I15" s="15"/>
      <c r="J15" s="15"/>
      <c r="K15" s="15">
        <f>SUM(K12:K14)</f>
        <v>12938.150000000001</v>
      </c>
      <c r="L15" s="31"/>
    </row>
    <row r="16" spans="1:12" ht="21" customHeight="1">
      <c r="A16" s="8" t="s">
        <v>17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32"/>
    </row>
    <row r="17" spans="1:12" ht="21" customHeight="1">
      <c r="A17" s="33" t="s">
        <v>30</v>
      </c>
      <c r="B17" s="9" t="s">
        <v>18</v>
      </c>
      <c r="C17" s="9" t="s">
        <v>19</v>
      </c>
      <c r="D17" s="9">
        <v>0.07</v>
      </c>
      <c r="E17" s="27">
        <v>16252</v>
      </c>
      <c r="F17" s="27">
        <f>INT(E17*D17)</f>
        <v>1137</v>
      </c>
      <c r="G17" s="27">
        <v>33570</v>
      </c>
      <c r="H17" s="27">
        <f>G17*D17</f>
        <v>2349.9</v>
      </c>
      <c r="I17" s="27">
        <v>4447</v>
      </c>
      <c r="J17" s="27">
        <f>INT(D17*I17)</f>
        <v>311</v>
      </c>
      <c r="K17" s="27">
        <f>F17+H17+J17</f>
        <v>3797.9</v>
      </c>
      <c r="L17" s="49" t="s">
        <v>41</v>
      </c>
    </row>
    <row r="18" spans="1:12" ht="21" customHeight="1">
      <c r="A18" s="33" t="s">
        <v>32</v>
      </c>
      <c r="B18" s="34" t="s">
        <v>33</v>
      </c>
      <c r="C18" s="34" t="s">
        <v>34</v>
      </c>
      <c r="D18" s="34">
        <v>3</v>
      </c>
      <c r="E18" s="35"/>
      <c r="F18" s="35"/>
      <c r="G18" s="35"/>
      <c r="H18" s="35"/>
      <c r="I18" s="35">
        <f>H21</f>
        <v>13938.050000000001</v>
      </c>
      <c r="J18" s="35">
        <f>I18*D18%</f>
        <v>418.1415</v>
      </c>
      <c r="K18" s="27">
        <f>F18+H18+J18</f>
        <v>418.1415</v>
      </c>
      <c r="L18" s="50" t="s">
        <v>40</v>
      </c>
    </row>
    <row r="19" spans="1:12" ht="21" customHeight="1" thickBot="1">
      <c r="A19" s="13" t="s">
        <v>22</v>
      </c>
      <c r="B19" s="14"/>
      <c r="C19" s="14"/>
      <c r="D19" s="14"/>
      <c r="E19" s="15"/>
      <c r="F19" s="15">
        <f>SUM(F17:F18)</f>
        <v>1137</v>
      </c>
      <c r="G19" s="15"/>
      <c r="H19" s="15">
        <f>SUM(H17:H18)</f>
        <v>2349.9</v>
      </c>
      <c r="I19" s="15"/>
      <c r="J19" s="15">
        <f>SUM(J17:J18)</f>
        <v>729.1415</v>
      </c>
      <c r="K19" s="15">
        <f>SUM(K17:K18)</f>
        <v>4216.0415</v>
      </c>
      <c r="L19" s="16"/>
    </row>
    <row r="20" spans="1:12" ht="21" customHeight="1" thickBot="1">
      <c r="A20" s="23"/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26"/>
    </row>
    <row r="21" spans="1:12" ht="21" customHeight="1" thickBot="1" thickTop="1">
      <c r="A21" s="19" t="s">
        <v>20</v>
      </c>
      <c r="B21" s="20"/>
      <c r="C21" s="20"/>
      <c r="D21" s="20"/>
      <c r="E21" s="21"/>
      <c r="F21" s="21">
        <f>F10+F15+F19</f>
        <v>47487</v>
      </c>
      <c r="G21" s="21"/>
      <c r="H21" s="21">
        <f>H10+H15+H19</f>
        <v>13938.050000000001</v>
      </c>
      <c r="I21" s="21"/>
      <c r="J21" s="21">
        <f>J10+J15+J19</f>
        <v>729.1415</v>
      </c>
      <c r="K21" s="21">
        <f>K10+K15+K19</f>
        <v>62154.1915</v>
      </c>
      <c r="L21" s="22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2" r:id="rId1" display=" 2024 대한건설협회 보고서 P.9"/>
    <hyperlink ref="L13" r:id="rId2" display=" 2024 종합적산정보 P.6"/>
    <hyperlink ref="L17" r:id="rId3" display=" 2024 종합적산정보 P.724"/>
    <hyperlink ref="L18" r:id="rId4" display=" 2024 종합적산정보 P.6"/>
  </hyperlinks>
  <printOptions/>
  <pageMargins left="0.55" right="0.62" top="0.75" bottom="1" header="0.5" footer="0.5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2010-06-01T01:29:49Z</cp:lastPrinted>
  <dcterms:created xsi:type="dcterms:W3CDTF">2007-11-30T08:45:16Z</dcterms:created>
  <dcterms:modified xsi:type="dcterms:W3CDTF">2024-02-14T08:28:27Z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